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té Pastorale FC\Finances\Collectes\Collectes globales\"/>
    </mc:Choice>
  </mc:AlternateContent>
  <bookViews>
    <workbookView xWindow="600" yWindow="170" windowWidth="10850" windowHeight="7430"/>
  </bookViews>
  <sheets>
    <sheet name="2016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D58" i="1" l="1"/>
  <c r="H58" i="1"/>
  <c r="G58" i="1"/>
  <c r="F58" i="1"/>
  <c r="E58" i="1"/>
  <c r="C58" i="1"/>
  <c r="D88" i="1"/>
  <c r="H88" i="1"/>
  <c r="G88" i="1"/>
  <c r="F88" i="1"/>
  <c r="E88" i="1"/>
  <c r="C88" i="1"/>
  <c r="D79" i="1"/>
  <c r="G79" i="1"/>
  <c r="F79" i="1"/>
  <c r="E79" i="1"/>
  <c r="C79" i="1"/>
  <c r="C93" i="1" l="1"/>
  <c r="D90" i="1"/>
  <c r="H90" i="1"/>
  <c r="G90" i="1"/>
  <c r="F90" i="1"/>
  <c r="E90" i="1"/>
  <c r="C90" i="1"/>
  <c r="D91" i="1"/>
  <c r="H91" i="1"/>
  <c r="G91" i="1"/>
  <c r="F91" i="1"/>
  <c r="E91" i="1"/>
  <c r="C91" i="1"/>
  <c r="C87" i="1"/>
  <c r="H92" i="1" l="1"/>
  <c r="G92" i="1"/>
  <c r="F92" i="1"/>
  <c r="E92" i="1"/>
  <c r="D92" i="1"/>
  <c r="A95" i="1" l="1"/>
  <c r="C92" i="1"/>
  <c r="I84" i="1"/>
  <c r="H93" i="1" l="1"/>
  <c r="G93" i="1"/>
  <c r="F93" i="1"/>
  <c r="E93" i="1"/>
  <c r="D93" i="1"/>
  <c r="D87" i="1"/>
  <c r="H87" i="1"/>
  <c r="G87" i="1"/>
  <c r="F87" i="1"/>
  <c r="E87" i="1"/>
  <c r="H85" i="1"/>
  <c r="G85" i="1"/>
  <c r="F85" i="1"/>
  <c r="E85" i="1"/>
  <c r="D85" i="1"/>
  <c r="I83" i="1"/>
  <c r="I82" i="1"/>
  <c r="I81" i="1"/>
  <c r="I78" i="1"/>
  <c r="I77" i="1"/>
  <c r="I75" i="1"/>
  <c r="H72" i="1"/>
  <c r="H79" i="1" s="1"/>
  <c r="G72" i="1"/>
  <c r="F72" i="1"/>
  <c r="E72" i="1"/>
  <c r="D72" i="1"/>
  <c r="C72" i="1"/>
  <c r="C89" i="1" s="1"/>
  <c r="I71" i="1"/>
  <c r="I70" i="1"/>
  <c r="I69" i="1"/>
  <c r="I68" i="1"/>
  <c r="I67" i="1"/>
  <c r="H64" i="1"/>
  <c r="G64" i="1"/>
  <c r="F64" i="1"/>
  <c r="E64" i="1"/>
  <c r="D64" i="1"/>
  <c r="C64" i="1"/>
  <c r="I63" i="1"/>
  <c r="I62" i="1"/>
  <c r="I61" i="1"/>
  <c r="I60" i="1"/>
  <c r="I57" i="1"/>
  <c r="I56" i="1"/>
  <c r="I92" i="1" s="1"/>
  <c r="I55" i="1"/>
  <c r="I54" i="1"/>
  <c r="I53" i="1"/>
  <c r="H51" i="1"/>
  <c r="G51" i="1"/>
  <c r="F51" i="1"/>
  <c r="E51" i="1"/>
  <c r="D51" i="1"/>
  <c r="C51" i="1"/>
  <c r="I50" i="1"/>
  <c r="I49" i="1"/>
  <c r="I48" i="1"/>
  <c r="I47" i="1"/>
  <c r="I46" i="1"/>
  <c r="H44" i="1"/>
  <c r="G44" i="1"/>
  <c r="F44" i="1"/>
  <c r="E44" i="1"/>
  <c r="D44" i="1"/>
  <c r="C44" i="1"/>
  <c r="I43" i="1"/>
  <c r="I42" i="1"/>
  <c r="I41" i="1"/>
  <c r="I91" i="1" s="1"/>
  <c r="I40" i="1"/>
  <c r="I39" i="1"/>
  <c r="H36" i="1"/>
  <c r="G36" i="1"/>
  <c r="F36" i="1"/>
  <c r="E36" i="1"/>
  <c r="D36" i="1"/>
  <c r="C36" i="1"/>
  <c r="I35" i="1"/>
  <c r="I34" i="1"/>
  <c r="I32" i="1"/>
  <c r="I31" i="1"/>
  <c r="I30" i="1"/>
  <c r="H28" i="1"/>
  <c r="G28" i="1"/>
  <c r="F28" i="1"/>
  <c r="E28" i="1"/>
  <c r="D28" i="1"/>
  <c r="C28" i="1"/>
  <c r="I27" i="1"/>
  <c r="I26" i="1"/>
  <c r="I25" i="1"/>
  <c r="I24" i="1"/>
  <c r="H22" i="1"/>
  <c r="G22" i="1"/>
  <c r="F22" i="1"/>
  <c r="E22" i="1"/>
  <c r="D22" i="1"/>
  <c r="C22" i="1"/>
  <c r="I21" i="1"/>
  <c r="I20" i="1"/>
  <c r="I19" i="1"/>
  <c r="I18" i="1"/>
  <c r="H16" i="1"/>
  <c r="G16" i="1"/>
  <c r="F16" i="1"/>
  <c r="E16" i="1"/>
  <c r="D16" i="1"/>
  <c r="C16" i="1"/>
  <c r="I15" i="1"/>
  <c r="I14" i="1"/>
  <c r="I13" i="1"/>
  <c r="I12" i="1"/>
  <c r="H10" i="1"/>
  <c r="G10" i="1"/>
  <c r="F10" i="1"/>
  <c r="E10" i="1"/>
  <c r="D10" i="1"/>
  <c r="C10" i="1"/>
  <c r="I9" i="1"/>
  <c r="I8" i="1"/>
  <c r="I7" i="1"/>
  <c r="I6" i="1"/>
  <c r="I5" i="1"/>
  <c r="I58" i="1" l="1"/>
  <c r="I88" i="1"/>
  <c r="I90" i="1"/>
  <c r="H95" i="1"/>
  <c r="D95" i="1"/>
  <c r="E95" i="1"/>
  <c r="G95" i="1"/>
  <c r="I87" i="1"/>
  <c r="I16" i="1"/>
  <c r="I22" i="1"/>
  <c r="I28" i="1"/>
  <c r="I51" i="1"/>
  <c r="I72" i="1"/>
  <c r="F95" i="1"/>
  <c r="F89" i="1"/>
  <c r="I36" i="1"/>
  <c r="I93" i="1"/>
  <c r="I44" i="1"/>
  <c r="I64" i="1"/>
  <c r="H89" i="1"/>
  <c r="E89" i="1"/>
  <c r="G89" i="1"/>
  <c r="D89" i="1"/>
  <c r="I76" i="1"/>
  <c r="I79" i="1" s="1"/>
  <c r="C85" i="1"/>
  <c r="I85" i="1" s="1"/>
  <c r="I10" i="1"/>
  <c r="I95" i="1" l="1"/>
  <c r="C95" i="1"/>
  <c r="I89" i="1"/>
</calcChain>
</file>

<file path=xl/sharedStrings.xml><?xml version="1.0" encoding="utf-8"?>
<sst xmlns="http://schemas.openxmlformats.org/spreadsheetml/2006/main" count="169" uniqueCount="153">
  <si>
    <t>DATE</t>
  </si>
  <si>
    <t>DESTINATION</t>
  </si>
  <si>
    <t>ST BARTHELEMY</t>
  </si>
  <si>
    <t>TAILLIS-PRE</t>
  </si>
  <si>
    <t>PIRONCHAMPS</t>
  </si>
  <si>
    <t>FATIMA</t>
  </si>
  <si>
    <t>WAINAGE</t>
  </si>
  <si>
    <t>FARCIENNES</t>
  </si>
  <si>
    <t>TOTAL</t>
  </si>
  <si>
    <t>Janvier</t>
  </si>
  <si>
    <t>D.02-03/01</t>
  </si>
  <si>
    <t>(Épiphanie) Jeunes Eglises d'Afrique</t>
  </si>
  <si>
    <t>D.09-10/01</t>
  </si>
  <si>
    <t>(Baptême du Sgr) pour la Fabrique d'église</t>
  </si>
  <si>
    <t xml:space="preserve">D.16-17/01 </t>
  </si>
  <si>
    <t xml:space="preserve">D.23-24/01 </t>
  </si>
  <si>
    <t>(3 ème dim ord)   pour la paroisse</t>
  </si>
  <si>
    <t>D.31/1-01/02</t>
  </si>
  <si>
    <t>(4è)Terre Ste et catéchistes en pays de mission</t>
  </si>
  <si>
    <t>Février</t>
  </si>
  <si>
    <t>D.06-07/02</t>
  </si>
  <si>
    <t>(5 ème dim ord)   pour la paroisse</t>
  </si>
  <si>
    <t>D.13-14/02</t>
  </si>
  <si>
    <t>(1er dim carêm)   pour la Fabrique d'église</t>
  </si>
  <si>
    <t>D.20-21/02</t>
  </si>
  <si>
    <t>D.27-28/02</t>
  </si>
  <si>
    <t>(3 ème dim car)   pour la paroisse</t>
  </si>
  <si>
    <t>Mars</t>
  </si>
  <si>
    <t>D.05-06/03</t>
  </si>
  <si>
    <t>(4e dim carêm) 1ère collecte carême de partage</t>
  </si>
  <si>
    <t>D.12-13/03</t>
  </si>
  <si>
    <t>(5 ème dim car)   pour la Fabrique d'église</t>
  </si>
  <si>
    <t>D.19-20/03</t>
  </si>
  <si>
    <t>(Rameaux) 2ème collecte carême de partage</t>
  </si>
  <si>
    <t>D.26-27/03</t>
  </si>
  <si>
    <t>(Pâques)            pour la paroisse</t>
  </si>
  <si>
    <t>Avril</t>
  </si>
  <si>
    <t>D.02-03/04</t>
  </si>
  <si>
    <t>(2ème dim Pâques) pour la paroisse</t>
  </si>
  <si>
    <t>D.09-10/04</t>
  </si>
  <si>
    <t>(3ème dim Pâques) pour la Fabrique d'église</t>
  </si>
  <si>
    <t>D.16-17/04</t>
  </si>
  <si>
    <t>(Dim vocations) formation des futurs prêtres</t>
  </si>
  <si>
    <t>D.23-24/04 </t>
  </si>
  <si>
    <t>(5ème dim Pâques) pour la paroisse</t>
  </si>
  <si>
    <t>Mai</t>
  </si>
  <si>
    <r>
      <t>D.30/4-01</t>
    </r>
    <r>
      <rPr>
        <sz val="11"/>
        <color indexed="8"/>
        <rFont val="Times New Roman"/>
        <family val="1"/>
      </rPr>
      <t>/05</t>
    </r>
  </si>
  <si>
    <t>J. 05/05</t>
  </si>
  <si>
    <t>D.07-08/05</t>
  </si>
  <si>
    <t>(7ème dim Pâques) pour la Fabrique d'église</t>
  </si>
  <si>
    <t>D.14-15/05</t>
  </si>
  <si>
    <t>D.21-22/05</t>
  </si>
  <si>
    <t>D.28-29/05</t>
  </si>
  <si>
    <t>(St Sacrem) Fonds diocésain de l'enseignement</t>
  </si>
  <si>
    <t>St BARTH</t>
  </si>
  <si>
    <t>Juin</t>
  </si>
  <si>
    <t>D.04-05/06</t>
  </si>
  <si>
    <t>D.11-12/06</t>
  </si>
  <si>
    <t>D. 18-19/06 </t>
  </si>
  <si>
    <t>(12 ème dim ord) Caritas diocésaine</t>
  </si>
  <si>
    <t>D.25-26/06</t>
  </si>
  <si>
    <t>Juillet</t>
  </si>
  <si>
    <t>D.02-03/07</t>
  </si>
  <si>
    <t>(14 ème dim ord) pour la paroisse</t>
  </si>
  <si>
    <t>D.09-10/07</t>
  </si>
  <si>
    <t>(15 ème dim ord) pour la Fabrique d'église</t>
  </si>
  <si>
    <t>D.16-17/07</t>
  </si>
  <si>
    <t>(16 ème dim ord) pour l'Unité pastorale</t>
  </si>
  <si>
    <t>D.23-24/07</t>
  </si>
  <si>
    <t>(17 ème dim ord) pour la paroisse</t>
  </si>
  <si>
    <t>D.30-31/07</t>
  </si>
  <si>
    <t>(18 ème dim ord) pour la paroisse</t>
  </si>
  <si>
    <t>Août</t>
  </si>
  <si>
    <t>D.06-07/08</t>
  </si>
  <si>
    <t>(19 ème dim ord) pour la paroisse</t>
  </si>
  <si>
    <t>D.13-14/08</t>
  </si>
  <si>
    <t>(20 ème dim ord) pour la Fabrique d'église</t>
  </si>
  <si>
    <t>L.15/08</t>
  </si>
  <si>
    <t>D.20-21/08</t>
  </si>
  <si>
    <t>D-27-28/08</t>
  </si>
  <si>
    <t>(22 ème dim ord) pour la paroisse</t>
  </si>
  <si>
    <t>Septembre</t>
  </si>
  <si>
    <t>D.03-04/09</t>
  </si>
  <si>
    <t>(23 ème dim ord) pour la paroisse</t>
  </si>
  <si>
    <t>D.10-11/09</t>
  </si>
  <si>
    <t>(24 ème dim ord) pour la Fabrique d'église</t>
  </si>
  <si>
    <t>D.17-18/09</t>
  </si>
  <si>
    <t>(25 ème dim ord) pour l'Unité pastorale</t>
  </si>
  <si>
    <t>D.24-25/09</t>
  </si>
  <si>
    <t>Octobre</t>
  </si>
  <si>
    <t>D.01-02/10</t>
  </si>
  <si>
    <t>D.08-09/10</t>
  </si>
  <si>
    <t>D.15-16/10</t>
  </si>
  <si>
    <t>D.22-23/10</t>
  </si>
  <si>
    <t>(30 èm dim ord) Mission universelle</t>
  </si>
  <si>
    <t>D.29-30/10</t>
  </si>
  <si>
    <t>(31 ème dim ord) pour l'Unité pastorale</t>
  </si>
  <si>
    <t>Novembre</t>
  </si>
  <si>
    <t>D.05-06/11</t>
  </si>
  <si>
    <t>(32è dim ord)Fonds de solidarité diocésaine</t>
  </si>
  <si>
    <t>D.12-13/11</t>
  </si>
  <si>
    <t>D.19-20/11</t>
  </si>
  <si>
    <t>(34ème dim ord) pour l'action catholique</t>
  </si>
  <si>
    <t>D.26-27/11</t>
  </si>
  <si>
    <t>Décembre</t>
  </si>
  <si>
    <t>D.03-04/12</t>
  </si>
  <si>
    <t>(2 ème dim avent) pour la Fabrique d'église</t>
  </si>
  <si>
    <t>D.10-11/12</t>
  </si>
  <si>
    <t>(3è dim avent) Vivre ensemble et migrants</t>
  </si>
  <si>
    <t>D.17-18/12</t>
  </si>
  <si>
    <t>(4 ème dim avent) pour la paroisse</t>
  </si>
  <si>
    <t>V. 24-25/12</t>
  </si>
  <si>
    <t>(Noël)                  pour la paroisse</t>
  </si>
  <si>
    <t>(Ascension du Sgr) pour Fatima</t>
  </si>
  <si>
    <t>Total octobre</t>
  </si>
  <si>
    <t>Total novembre</t>
  </si>
  <si>
    <t>Total décembre</t>
  </si>
  <si>
    <t>Total septembre</t>
  </si>
  <si>
    <t>Total août</t>
  </si>
  <si>
    <t>Total juillet</t>
  </si>
  <si>
    <t>Total juin</t>
  </si>
  <si>
    <t>Total mai</t>
  </si>
  <si>
    <t>Total avril</t>
  </si>
  <si>
    <t>Total mars</t>
  </si>
  <si>
    <t>Total février</t>
  </si>
  <si>
    <t>Total janvier</t>
  </si>
  <si>
    <t>(33 ème dim ord)   pour la Fabrique d'église</t>
  </si>
  <si>
    <t>(1er dim avent)     pour la paroisse</t>
  </si>
  <si>
    <t>(29 ème dim ord)  pour la paroisse</t>
  </si>
  <si>
    <t>(28 ème dim ord)  pour la Fabrique d'église</t>
  </si>
  <si>
    <t>(27 ème dim ord)  pour la paroisse</t>
  </si>
  <si>
    <t>(26è dim ord)    Promotion des Médias</t>
  </si>
  <si>
    <t>(Assomption)       pour la paroisse</t>
  </si>
  <si>
    <t>(21 ème dim ord) pour Entraide/St Vincent de Paul</t>
  </si>
  <si>
    <t>(2 ème dim ord)   pour la paroisse</t>
  </si>
  <si>
    <t>(Fête Ste Trinité)    pour la paroisse</t>
  </si>
  <si>
    <t>(10 ème dim ord)    pour la Fabrique d'église</t>
  </si>
  <si>
    <t>(11ème dim ord)     pour Fatima</t>
  </si>
  <si>
    <t>(13 ème dim ord)   pour la paroisse</t>
  </si>
  <si>
    <t xml:space="preserve"> UNITÉ  PASTORALE   NOTRE-DAME  DE  FATIMA    -    RÉPARTITION  DES  COLLECTES  EN  2016</t>
  </si>
  <si>
    <t>TOTAUX   ANNUELS</t>
  </si>
  <si>
    <t>Annuel  Entraide</t>
  </si>
  <si>
    <t>Annuel  Paroisse</t>
  </si>
  <si>
    <t>Annuel Catéchèse</t>
  </si>
  <si>
    <t>(Dim  Pentecôte)    pour la catéchèse</t>
  </si>
  <si>
    <t>(6ème dim Pâques) pour la catéchèse</t>
  </si>
  <si>
    <t>(2 ème dim car)   pour l'Unité pastorale</t>
  </si>
  <si>
    <t>Annuel   Evêché</t>
  </si>
  <si>
    <t>Annuel UPR</t>
  </si>
  <si>
    <t>Annuel Fatima</t>
  </si>
  <si>
    <t>M. 01/11</t>
  </si>
  <si>
    <t>(Toussaint)  pour la paroisse</t>
  </si>
  <si>
    <t>Annuel  Fabrique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</si>
</sst>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  <scheme val="minor"/>
    </font>
    <font>
      <sz val="11"/>
      <color rgb="FF0070C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0070C0"/>
      <name val="Times New Roman"/>
      <family val="1"/>
    </font>
    <font>
      <b/>
      <sz val="12"/>
      <color rgb="FF0070C0"/>
      <name val="Calibri"/>
      <family val="2"/>
      <scheme val="minor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1"/>
      <color rgb="FF00B050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50"/>
      <name val="Times New Roman"/>
      <family val="1"/>
    </font>
    <font>
      <b/>
      <sz val="11"/>
      <color rgb="FF00B050"/>
      <name val="Calibri"/>
      <family val="2"/>
      <scheme val="minor"/>
    </font>
    <font>
      <b/>
      <sz val="14"/>
      <color rgb="FFC00000"/>
      <name val="Times New Roman"/>
      <family val="1"/>
    </font>
    <font>
      <b/>
      <sz val="12"/>
      <color theme="7"/>
      <name val="Calibri"/>
      <family val="2"/>
      <scheme val="minor"/>
    </font>
    <font>
      <b/>
      <sz val="12"/>
      <color theme="7"/>
      <name val="Times New Roman"/>
      <family val="1"/>
    </font>
    <font>
      <sz val="11"/>
      <color theme="7"/>
      <name val="Calibri"/>
      <family val="2"/>
      <scheme val="minor"/>
    </font>
    <font>
      <b/>
      <sz val="11"/>
      <color theme="7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1" xfId="0" applyFont="1" applyBorder="1" applyAlignment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Fill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/>
    <xf numFmtId="0" fontId="16" fillId="0" borderId="1" xfId="0" applyFont="1" applyBorder="1" applyAlignment="1"/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" fontId="4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1" fillId="0" borderId="0" xfId="0" applyFont="1"/>
    <xf numFmtId="0" fontId="27" fillId="0" borderId="1" xfId="0" applyFont="1" applyBorder="1"/>
    <xf numFmtId="0" fontId="13" fillId="0" borderId="0" xfId="0" applyFont="1"/>
    <xf numFmtId="0" fontId="27" fillId="0" borderId="2" xfId="0" applyFont="1" applyFill="1" applyBorder="1"/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19" fillId="0" borderId="0" xfId="0" applyFont="1"/>
    <xf numFmtId="0" fontId="35" fillId="0" borderId="0" xfId="0" applyFont="1"/>
    <xf numFmtId="0" fontId="2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 applyAlignment="1"/>
    <xf numFmtId="0" fontId="2" fillId="0" borderId="1" xfId="0" applyFont="1" applyBorder="1"/>
    <xf numFmtId="0" fontId="0" fillId="0" borderId="1" xfId="0" applyFont="1" applyBorder="1"/>
    <xf numFmtId="0" fontId="15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/>
    <xf numFmtId="0" fontId="27" fillId="0" borderId="1" xfId="0" applyFont="1" applyBorder="1"/>
    <xf numFmtId="0" fontId="15" fillId="0" borderId="1" xfId="0" applyFont="1" applyBorder="1" applyAlignment="1"/>
    <xf numFmtId="0" fontId="16" fillId="0" borderId="1" xfId="0" applyFont="1" applyBorder="1" applyAlignment="1"/>
    <xf numFmtId="0" fontId="0" fillId="0" borderId="1" xfId="0" applyFont="1" applyBorder="1"/>
    <xf numFmtId="0" fontId="27" fillId="0" borderId="1" xfId="0" applyFont="1" applyBorder="1"/>
    <xf numFmtId="0" fontId="15" fillId="0" borderId="1" xfId="0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0" xfId="0" applyFont="1"/>
    <xf numFmtId="0" fontId="37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16" fontId="5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0" fillId="0" borderId="1" xfId="0" applyFont="1" applyBorder="1"/>
    <xf numFmtId="0" fontId="7" fillId="0" borderId="1" xfId="0" applyFont="1" applyBorder="1" applyAlignment="1"/>
    <xf numFmtId="0" fontId="13" fillId="0" borderId="1" xfId="0" applyFont="1" applyBorder="1"/>
    <xf numFmtId="0" fontId="16" fillId="0" borderId="1" xfId="0" applyFont="1" applyBorder="1" applyAlignment="1"/>
    <xf numFmtId="0" fontId="27" fillId="0" borderId="1" xfId="0" applyFont="1" applyBorder="1"/>
    <xf numFmtId="0" fontId="0" fillId="0" borderId="1" xfId="0" applyBorder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27" fillId="0" borderId="1" xfId="0" applyFont="1" applyBorder="1"/>
    <xf numFmtId="0" fontId="0" fillId="0" borderId="1" xfId="0" applyFont="1" applyBorder="1"/>
    <xf numFmtId="0" fontId="0" fillId="0" borderId="1" xfId="0" applyBorder="1"/>
    <xf numFmtId="0" fontId="13" fillId="0" borderId="1" xfId="0" applyFont="1" applyBorder="1"/>
    <xf numFmtId="0" fontId="0" fillId="0" borderId="1" xfId="0" applyFont="1" applyBorder="1"/>
    <xf numFmtId="0" fontId="13" fillId="0" borderId="1" xfId="0" applyFont="1" applyBorder="1"/>
    <xf numFmtId="0" fontId="27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1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74" workbookViewId="0">
      <selection activeCell="E81" sqref="E81:E84"/>
    </sheetView>
  </sheetViews>
  <sheetFormatPr baseColWidth="10" defaultColWidth="11.453125" defaultRowHeight="14.5" x14ac:dyDescent="0.35"/>
  <cols>
    <col min="1" max="1" width="10.81640625" customWidth="1"/>
    <col min="2" max="2" width="43.26953125" customWidth="1"/>
    <col min="3" max="8" width="10.7265625" customWidth="1"/>
    <col min="9" max="9" width="10.81640625" customWidth="1"/>
  </cols>
  <sheetData>
    <row r="1" spans="1:9" s="45" customFormat="1" ht="17.5" x14ac:dyDescent="0.35">
      <c r="A1" s="45" t="s">
        <v>139</v>
      </c>
    </row>
    <row r="2" spans="1:9" s="44" customFormat="1" ht="15" x14ac:dyDescent="0.3"/>
    <row r="3" spans="1:9" ht="15.5" x14ac:dyDescent="0.3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.5" x14ac:dyDescent="0.35">
      <c r="A4" s="1" t="s">
        <v>9</v>
      </c>
      <c r="B4" s="1"/>
      <c r="C4" s="2"/>
      <c r="D4" s="2"/>
      <c r="E4" s="2"/>
      <c r="F4" s="2"/>
      <c r="G4" s="2"/>
      <c r="H4" s="2"/>
      <c r="I4" s="2"/>
    </row>
    <row r="5" spans="1:9" ht="15.5" x14ac:dyDescent="0.35">
      <c r="A5" s="3" t="s">
        <v>10</v>
      </c>
      <c r="B5" s="3" t="s">
        <v>11</v>
      </c>
      <c r="C5" s="4">
        <v>73.319999999999993</v>
      </c>
      <c r="D5" s="4">
        <v>7.78</v>
      </c>
      <c r="E5" s="52">
        <v>44.16</v>
      </c>
      <c r="F5" s="4"/>
      <c r="G5" s="4">
        <v>10.18</v>
      </c>
      <c r="H5" s="46">
        <v>48</v>
      </c>
      <c r="I5" s="2">
        <f>SUM(C5:H5)</f>
        <v>183.44</v>
      </c>
    </row>
    <row r="6" spans="1:9" ht="15.5" x14ac:dyDescent="0.35">
      <c r="A6" s="5" t="s">
        <v>12</v>
      </c>
      <c r="B6" s="23" t="s">
        <v>13</v>
      </c>
      <c r="C6" s="7">
        <v>122.07</v>
      </c>
      <c r="D6" s="7">
        <v>9.6199999999999992</v>
      </c>
      <c r="E6" s="53">
        <v>35.68</v>
      </c>
      <c r="F6" s="7"/>
      <c r="G6" s="7">
        <v>18.809999999999999</v>
      </c>
      <c r="H6" s="47">
        <v>59</v>
      </c>
      <c r="I6" s="8">
        <f>SUM(C6:H6)</f>
        <v>245.18</v>
      </c>
    </row>
    <row r="7" spans="1:9" ht="15.5" x14ac:dyDescent="0.35">
      <c r="A7" s="5" t="s">
        <v>14</v>
      </c>
      <c r="B7" s="5" t="s">
        <v>134</v>
      </c>
      <c r="C7" s="9">
        <v>65.75</v>
      </c>
      <c r="D7" s="9">
        <v>6.05</v>
      </c>
      <c r="E7" s="50">
        <v>20.64</v>
      </c>
      <c r="F7" s="9"/>
      <c r="G7" s="9">
        <v>11.47</v>
      </c>
      <c r="H7" s="48">
        <v>28</v>
      </c>
      <c r="I7" s="2">
        <f>SUM(C7:H7)</f>
        <v>131.91</v>
      </c>
    </row>
    <row r="8" spans="1:9" ht="15.5" x14ac:dyDescent="0.35">
      <c r="A8" s="5" t="s">
        <v>15</v>
      </c>
      <c r="B8" s="5" t="s">
        <v>16</v>
      </c>
      <c r="C8" s="7">
        <v>64.53</v>
      </c>
      <c r="D8" s="7">
        <v>6.84</v>
      </c>
      <c r="E8" s="53"/>
      <c r="F8" s="7"/>
      <c r="G8" s="7">
        <v>11.29</v>
      </c>
      <c r="H8" s="47">
        <v>41</v>
      </c>
      <c r="I8" s="8">
        <f>SUM(C8:H8)</f>
        <v>123.66</v>
      </c>
    </row>
    <row r="9" spans="1:9" ht="15.5" x14ac:dyDescent="0.35">
      <c r="A9" s="3" t="s">
        <v>17</v>
      </c>
      <c r="B9" s="3" t="s">
        <v>18</v>
      </c>
      <c r="C9" s="4">
        <v>114.8</v>
      </c>
      <c r="D9" s="4">
        <v>8.6999999999999993</v>
      </c>
      <c r="E9" s="52">
        <v>21.91</v>
      </c>
      <c r="F9" s="4"/>
      <c r="G9" s="4"/>
      <c r="H9" s="46">
        <v>44</v>
      </c>
      <c r="I9" s="2">
        <f>SUM(C9:H9)</f>
        <v>189.41</v>
      </c>
    </row>
    <row r="10" spans="1:9" ht="15.5" x14ac:dyDescent="0.35">
      <c r="A10" s="10"/>
      <c r="B10" s="11" t="s">
        <v>125</v>
      </c>
      <c r="C10" s="1">
        <f>SUM(C4:C9)</f>
        <v>440.46999999999997</v>
      </c>
      <c r="D10" s="1">
        <f>SUM(D5:D9)</f>
        <v>38.989999999999995</v>
      </c>
      <c r="E10" s="1">
        <f>SUM(E5:E9)</f>
        <v>122.39</v>
      </c>
      <c r="F10" s="1">
        <f>SUM(F5:F9)</f>
        <v>0</v>
      </c>
      <c r="G10" s="1">
        <f>SUM(G5:G9)</f>
        <v>51.75</v>
      </c>
      <c r="H10" s="1">
        <f>SUM(H5:H9)</f>
        <v>220</v>
      </c>
      <c r="I10" s="1">
        <f>SUM(D10:H10)</f>
        <v>433.13</v>
      </c>
    </row>
    <row r="11" spans="1:9" ht="15.5" x14ac:dyDescent="0.35">
      <c r="A11" s="1" t="s">
        <v>19</v>
      </c>
      <c r="B11" s="5"/>
      <c r="C11" s="9"/>
      <c r="D11" s="9"/>
      <c r="E11" s="9"/>
      <c r="F11" s="9"/>
      <c r="G11" s="9"/>
      <c r="H11" s="9"/>
      <c r="I11" s="9"/>
    </row>
    <row r="12" spans="1:9" ht="15.5" x14ac:dyDescent="0.35">
      <c r="A12" s="5" t="s">
        <v>20</v>
      </c>
      <c r="B12" s="5" t="s">
        <v>21</v>
      </c>
      <c r="C12" s="7">
        <v>61.7</v>
      </c>
      <c r="D12" s="7">
        <v>6.98</v>
      </c>
      <c r="E12" s="53">
        <v>28.82</v>
      </c>
      <c r="F12" s="7"/>
      <c r="G12" s="7">
        <v>11.49</v>
      </c>
      <c r="H12" s="49">
        <v>25</v>
      </c>
      <c r="I12" s="8">
        <f t="shared" ref="I12:I27" si="0">SUM(C12:H12)</f>
        <v>133.99</v>
      </c>
    </row>
    <row r="13" spans="1:9" ht="15.5" x14ac:dyDescent="0.35">
      <c r="A13" s="5" t="s">
        <v>22</v>
      </c>
      <c r="B13" s="23" t="s">
        <v>23</v>
      </c>
      <c r="C13" s="7">
        <v>101.58</v>
      </c>
      <c r="D13" s="12">
        <v>9.11</v>
      </c>
      <c r="E13" s="53">
        <v>37.18</v>
      </c>
      <c r="F13" s="7"/>
      <c r="G13" s="7">
        <v>8.15</v>
      </c>
      <c r="H13" s="49">
        <v>43</v>
      </c>
      <c r="I13" s="8">
        <f t="shared" si="0"/>
        <v>199.02</v>
      </c>
    </row>
    <row r="14" spans="1:9" ht="15.5" x14ac:dyDescent="0.35">
      <c r="A14" s="5" t="s">
        <v>24</v>
      </c>
      <c r="B14" s="13" t="s">
        <v>146</v>
      </c>
      <c r="C14" s="9">
        <v>61.88</v>
      </c>
      <c r="D14" s="7">
        <v>8.5399999999999991</v>
      </c>
      <c r="E14" s="50"/>
      <c r="F14" s="9"/>
      <c r="G14" s="9">
        <v>16.440000000000001</v>
      </c>
      <c r="H14" s="50">
        <v>27</v>
      </c>
      <c r="I14" s="2">
        <f t="shared" si="0"/>
        <v>113.86</v>
      </c>
    </row>
    <row r="15" spans="1:9" ht="15.5" x14ac:dyDescent="0.35">
      <c r="A15" s="5" t="s">
        <v>25</v>
      </c>
      <c r="B15" s="5" t="s">
        <v>26</v>
      </c>
      <c r="C15" s="9">
        <v>73.47</v>
      </c>
      <c r="D15" s="7">
        <v>9.73</v>
      </c>
      <c r="E15" s="50">
        <v>32.479999999999997</v>
      </c>
      <c r="F15" s="9"/>
      <c r="G15" s="9"/>
      <c r="H15" s="50">
        <v>60</v>
      </c>
      <c r="I15" s="2">
        <f>SUM(C15:H15)</f>
        <v>175.68</v>
      </c>
    </row>
    <row r="16" spans="1:9" ht="15.5" x14ac:dyDescent="0.35">
      <c r="A16" s="14"/>
      <c r="B16" s="11" t="s">
        <v>124</v>
      </c>
      <c r="C16" s="1">
        <f t="shared" ref="C16:H16" si="1">SUM(C12:C15)</f>
        <v>298.63</v>
      </c>
      <c r="D16" s="1">
        <f t="shared" si="1"/>
        <v>34.36</v>
      </c>
      <c r="E16" s="1">
        <f t="shared" si="1"/>
        <v>98.47999999999999</v>
      </c>
      <c r="F16" s="1">
        <f t="shared" si="1"/>
        <v>0</v>
      </c>
      <c r="G16" s="1">
        <f t="shared" si="1"/>
        <v>36.08</v>
      </c>
      <c r="H16" s="1">
        <f t="shared" si="1"/>
        <v>155</v>
      </c>
      <c r="I16" s="1">
        <f>SUM(C16:H16)</f>
        <v>622.54999999999995</v>
      </c>
    </row>
    <row r="17" spans="1:9" ht="15.5" x14ac:dyDescent="0.35">
      <c r="A17" s="1" t="s">
        <v>27</v>
      </c>
      <c r="B17" s="5"/>
      <c r="C17" s="9"/>
      <c r="D17" s="9"/>
      <c r="E17" s="9"/>
      <c r="F17" s="9"/>
      <c r="G17" s="9"/>
      <c r="H17" s="9"/>
      <c r="I17" s="9"/>
    </row>
    <row r="18" spans="1:9" ht="15.5" x14ac:dyDescent="0.35">
      <c r="A18" s="3" t="s">
        <v>28</v>
      </c>
      <c r="B18" s="3" t="s">
        <v>29</v>
      </c>
      <c r="C18" s="4">
        <v>196.91</v>
      </c>
      <c r="D18" s="53"/>
      <c r="E18" s="52">
        <v>123.7</v>
      </c>
      <c r="F18" s="4"/>
      <c r="G18" s="4">
        <v>29.26</v>
      </c>
      <c r="H18" s="52">
        <v>63</v>
      </c>
      <c r="I18" s="2">
        <f t="shared" si="0"/>
        <v>412.87</v>
      </c>
    </row>
    <row r="19" spans="1:9" ht="15.5" x14ac:dyDescent="0.35">
      <c r="A19" s="5" t="s">
        <v>30</v>
      </c>
      <c r="B19" s="23" t="s">
        <v>31</v>
      </c>
      <c r="C19" s="7">
        <v>64.680000000000007</v>
      </c>
      <c r="D19" s="53">
        <v>10.08</v>
      </c>
      <c r="E19" s="53">
        <v>20.7</v>
      </c>
      <c r="F19" s="7"/>
      <c r="G19" s="7">
        <v>16.32</v>
      </c>
      <c r="H19" s="53">
        <v>38</v>
      </c>
      <c r="I19" s="8">
        <f t="shared" si="0"/>
        <v>149.78</v>
      </c>
    </row>
    <row r="20" spans="1:9" ht="15.5" x14ac:dyDescent="0.35">
      <c r="A20" s="3" t="s">
        <v>32</v>
      </c>
      <c r="B20" s="3" t="s">
        <v>33</v>
      </c>
      <c r="C20" s="4">
        <v>224.04</v>
      </c>
      <c r="D20" s="4">
        <v>27.3</v>
      </c>
      <c r="E20" s="52">
        <v>82.9</v>
      </c>
      <c r="F20" s="4"/>
      <c r="G20" s="4">
        <v>79.5</v>
      </c>
      <c r="H20" s="52">
        <v>95</v>
      </c>
      <c r="I20" s="2">
        <f t="shared" si="0"/>
        <v>508.74</v>
      </c>
    </row>
    <row r="21" spans="1:9" ht="15.5" x14ac:dyDescent="0.35">
      <c r="A21" s="5" t="s">
        <v>34</v>
      </c>
      <c r="B21" s="5" t="s">
        <v>35</v>
      </c>
      <c r="C21" s="7">
        <v>239.27</v>
      </c>
      <c r="D21" s="7">
        <v>16.600000000000001</v>
      </c>
      <c r="E21" s="53">
        <v>46.84</v>
      </c>
      <c r="F21" s="7"/>
      <c r="G21" s="7">
        <v>22.56</v>
      </c>
      <c r="H21" s="53">
        <v>119</v>
      </c>
      <c r="I21" s="8">
        <f t="shared" si="0"/>
        <v>444.27000000000004</v>
      </c>
    </row>
    <row r="22" spans="1:9" ht="15.5" x14ac:dyDescent="0.35">
      <c r="A22" s="11"/>
      <c r="B22" s="11" t="s">
        <v>123</v>
      </c>
      <c r="C22" s="1">
        <f t="shared" ref="C22:I22" si="2">SUM(C18:C21)</f>
        <v>724.9</v>
      </c>
      <c r="D22" s="1">
        <f t="shared" si="2"/>
        <v>53.980000000000004</v>
      </c>
      <c r="E22" s="1">
        <f t="shared" si="2"/>
        <v>274.14</v>
      </c>
      <c r="F22" s="1">
        <f t="shared" si="2"/>
        <v>0</v>
      </c>
      <c r="G22" s="1">
        <f t="shared" si="2"/>
        <v>147.63999999999999</v>
      </c>
      <c r="H22" s="1">
        <f t="shared" si="2"/>
        <v>315</v>
      </c>
      <c r="I22" s="1">
        <f t="shared" si="2"/>
        <v>1515.6599999999999</v>
      </c>
    </row>
    <row r="23" spans="1:9" ht="15.5" x14ac:dyDescent="0.35">
      <c r="A23" s="1" t="s">
        <v>36</v>
      </c>
      <c r="B23" s="5"/>
      <c r="C23" s="9"/>
      <c r="D23" s="9"/>
      <c r="E23" s="9"/>
      <c r="F23" s="9"/>
      <c r="G23" s="9"/>
      <c r="H23" s="9"/>
      <c r="I23" s="9"/>
    </row>
    <row r="24" spans="1:9" ht="15.5" x14ac:dyDescent="0.35">
      <c r="A24" s="5" t="s">
        <v>37</v>
      </c>
      <c r="B24" s="15" t="s">
        <v>38</v>
      </c>
      <c r="C24" s="61">
        <v>86.53</v>
      </c>
      <c r="D24" s="7">
        <v>6.96</v>
      </c>
      <c r="E24" s="61">
        <v>33.700000000000003</v>
      </c>
      <c r="F24" s="7"/>
      <c r="G24" s="7">
        <v>13.9</v>
      </c>
      <c r="H24" s="57">
        <v>44</v>
      </c>
      <c r="I24" s="8">
        <f t="shared" si="0"/>
        <v>185.09</v>
      </c>
    </row>
    <row r="25" spans="1:9" ht="15.5" x14ac:dyDescent="0.35">
      <c r="A25" s="5" t="s">
        <v>39</v>
      </c>
      <c r="B25" s="23" t="s">
        <v>40</v>
      </c>
      <c r="C25" s="71">
        <v>110.87</v>
      </c>
      <c r="D25" s="71">
        <v>14.04</v>
      </c>
      <c r="E25" s="71">
        <v>22.77</v>
      </c>
      <c r="F25" s="71"/>
      <c r="G25" s="71">
        <v>46.96</v>
      </c>
      <c r="H25" s="71">
        <v>55</v>
      </c>
      <c r="I25" s="72">
        <f t="shared" si="0"/>
        <v>249.64000000000001</v>
      </c>
    </row>
    <row r="26" spans="1:9" s="34" customFormat="1" ht="15.5" x14ac:dyDescent="0.35">
      <c r="A26" s="19" t="s">
        <v>41</v>
      </c>
      <c r="B26" s="19" t="s">
        <v>42</v>
      </c>
      <c r="C26" s="62">
        <v>118.63</v>
      </c>
      <c r="D26" s="33">
        <v>8.4600000000000009</v>
      </c>
      <c r="E26" s="62">
        <v>71.2</v>
      </c>
      <c r="F26" s="33"/>
      <c r="G26" s="33">
        <v>18.54</v>
      </c>
      <c r="H26" s="58">
        <v>23</v>
      </c>
      <c r="I26" s="51">
        <f t="shared" si="0"/>
        <v>239.83</v>
      </c>
    </row>
    <row r="27" spans="1:9" ht="15.5" x14ac:dyDescent="0.35">
      <c r="A27" s="5" t="s">
        <v>43</v>
      </c>
      <c r="B27" s="15" t="s">
        <v>44</v>
      </c>
      <c r="C27" s="61">
        <v>104.13</v>
      </c>
      <c r="D27" s="7">
        <v>12.6</v>
      </c>
      <c r="E27" s="7"/>
      <c r="F27" s="7"/>
      <c r="G27" s="7"/>
      <c r="H27" s="56">
        <v>33</v>
      </c>
      <c r="I27" s="8">
        <f t="shared" si="0"/>
        <v>149.72999999999999</v>
      </c>
    </row>
    <row r="28" spans="1:9" ht="15.5" x14ac:dyDescent="0.35">
      <c r="A28" s="5"/>
      <c r="B28" s="11" t="s">
        <v>122</v>
      </c>
      <c r="C28" s="1">
        <f t="shared" ref="C28:I28" si="3">SUM(C24:C27)</f>
        <v>420.15999999999997</v>
      </c>
      <c r="D28" s="1">
        <f t="shared" si="3"/>
        <v>42.06</v>
      </c>
      <c r="E28" s="1">
        <f t="shared" si="3"/>
        <v>127.67</v>
      </c>
      <c r="F28" s="1">
        <f t="shared" si="3"/>
        <v>0</v>
      </c>
      <c r="G28" s="1">
        <f t="shared" si="3"/>
        <v>79.400000000000006</v>
      </c>
      <c r="H28" s="1">
        <f t="shared" si="3"/>
        <v>155</v>
      </c>
      <c r="I28" s="1">
        <f t="shared" si="3"/>
        <v>824.29000000000008</v>
      </c>
    </row>
    <row r="29" spans="1:9" ht="15.5" x14ac:dyDescent="0.35">
      <c r="A29" s="1" t="s">
        <v>45</v>
      </c>
      <c r="B29" s="3"/>
      <c r="C29" s="9"/>
      <c r="D29" s="9"/>
      <c r="E29" s="9"/>
      <c r="F29" s="9"/>
      <c r="G29" s="9"/>
      <c r="H29" s="9"/>
      <c r="I29" s="9"/>
    </row>
    <row r="30" spans="1:9" ht="15.5" x14ac:dyDescent="0.35">
      <c r="A30" s="5" t="s">
        <v>46</v>
      </c>
      <c r="B30" s="6" t="s">
        <v>145</v>
      </c>
      <c r="C30" s="61">
        <v>175.91</v>
      </c>
      <c r="D30" s="7">
        <v>8.35</v>
      </c>
      <c r="E30" s="61">
        <v>94.45</v>
      </c>
      <c r="F30" s="7"/>
      <c r="G30" s="7">
        <v>12.05</v>
      </c>
      <c r="H30" s="59">
        <v>37</v>
      </c>
      <c r="I30" s="8">
        <f>SUM(C30:H30)</f>
        <v>327.76</v>
      </c>
    </row>
    <row r="31" spans="1:9" ht="15.5" x14ac:dyDescent="0.35">
      <c r="A31" s="5" t="s">
        <v>47</v>
      </c>
      <c r="B31" s="68" t="s">
        <v>113</v>
      </c>
      <c r="C31" s="61"/>
      <c r="D31" s="7"/>
      <c r="E31" s="61"/>
      <c r="F31" s="7"/>
      <c r="G31" s="7"/>
      <c r="H31" s="59">
        <v>115</v>
      </c>
      <c r="I31" s="8">
        <f>SUM(C31:H31)</f>
        <v>115</v>
      </c>
    </row>
    <row r="32" spans="1:9" ht="15.5" x14ac:dyDescent="0.35">
      <c r="A32" s="5" t="s">
        <v>48</v>
      </c>
      <c r="B32" s="23" t="s">
        <v>49</v>
      </c>
      <c r="C32" s="61">
        <v>82.16</v>
      </c>
      <c r="D32" s="7">
        <v>6.87</v>
      </c>
      <c r="E32" s="61">
        <v>26.92</v>
      </c>
      <c r="F32" s="7"/>
      <c r="G32" s="61">
        <v>21.13</v>
      </c>
      <c r="H32" s="59">
        <v>51</v>
      </c>
      <c r="I32" s="8">
        <f>SUM(C32:H32)</f>
        <v>188.08</v>
      </c>
    </row>
    <row r="33" spans="1:9" ht="15.5" x14ac:dyDescent="0.35">
      <c r="A33" s="5" t="s">
        <v>50</v>
      </c>
      <c r="B33" s="6" t="s">
        <v>144</v>
      </c>
      <c r="C33" s="61">
        <v>82.97</v>
      </c>
      <c r="D33" s="7">
        <v>6.71</v>
      </c>
      <c r="E33" s="61">
        <v>46.72</v>
      </c>
      <c r="F33" s="7"/>
      <c r="G33" s="61">
        <v>26.82</v>
      </c>
      <c r="H33" s="59">
        <v>149</v>
      </c>
      <c r="I33" s="8"/>
    </row>
    <row r="34" spans="1:9" ht="15.5" x14ac:dyDescent="0.35">
      <c r="A34" s="5" t="s">
        <v>51</v>
      </c>
      <c r="B34" s="5" t="s">
        <v>135</v>
      </c>
      <c r="C34" s="61">
        <v>146.22999999999999</v>
      </c>
      <c r="D34" s="7"/>
      <c r="E34" s="61">
        <v>40.479999999999997</v>
      </c>
      <c r="F34" s="7"/>
      <c r="G34" s="61">
        <v>26.78</v>
      </c>
      <c r="H34" s="59">
        <v>78</v>
      </c>
      <c r="I34" s="8">
        <f>SUM(C34:H34)</f>
        <v>291.49</v>
      </c>
    </row>
    <row r="35" spans="1:9" s="34" customFormat="1" ht="15.5" x14ac:dyDescent="0.35">
      <c r="A35" s="19" t="s">
        <v>52</v>
      </c>
      <c r="B35" s="19" t="s">
        <v>53</v>
      </c>
      <c r="C35" s="62">
        <v>67.680000000000007</v>
      </c>
      <c r="D35" s="33">
        <v>4.66</v>
      </c>
      <c r="E35" s="62">
        <v>27.11</v>
      </c>
      <c r="F35" s="33"/>
      <c r="G35" s="33"/>
      <c r="H35" s="60">
        <v>26</v>
      </c>
      <c r="I35" s="17">
        <f>SUM(C35:H35)</f>
        <v>125.45</v>
      </c>
    </row>
    <row r="36" spans="1:9" ht="15.5" x14ac:dyDescent="0.35">
      <c r="A36" s="11"/>
      <c r="B36" s="11" t="s">
        <v>121</v>
      </c>
      <c r="C36" s="1">
        <f t="shared" ref="C36:H36" si="4">SUM(C30:C35)</f>
        <v>554.95000000000005</v>
      </c>
      <c r="D36" s="1">
        <f t="shared" si="4"/>
        <v>26.59</v>
      </c>
      <c r="E36" s="1">
        <f t="shared" si="4"/>
        <v>235.68</v>
      </c>
      <c r="F36" s="1">
        <f t="shared" si="4"/>
        <v>0</v>
      </c>
      <c r="G36" s="1">
        <f t="shared" si="4"/>
        <v>86.78</v>
      </c>
      <c r="H36" s="1">
        <f t="shared" si="4"/>
        <v>456</v>
      </c>
      <c r="I36" s="1">
        <f>SUM(I30:I34)</f>
        <v>922.33</v>
      </c>
    </row>
    <row r="37" spans="1:9" ht="15.5" x14ac:dyDescent="0.35">
      <c r="A37" s="1" t="s">
        <v>0</v>
      </c>
      <c r="B37" s="1" t="s">
        <v>1</v>
      </c>
      <c r="C37" s="2" t="s">
        <v>54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/>
    </row>
    <row r="38" spans="1:9" ht="15.5" x14ac:dyDescent="0.35">
      <c r="A38" s="1" t="s">
        <v>55</v>
      </c>
      <c r="B38" s="18"/>
      <c r="C38" s="9"/>
      <c r="D38" s="9"/>
      <c r="E38" s="9"/>
      <c r="F38" s="9"/>
      <c r="G38" s="9"/>
      <c r="H38" s="9"/>
      <c r="I38" s="2"/>
    </row>
    <row r="39" spans="1:9" ht="15.5" x14ac:dyDescent="0.35">
      <c r="A39" s="5"/>
      <c r="B39" s="5"/>
      <c r="C39" s="9"/>
      <c r="D39" s="7"/>
      <c r="E39" s="7"/>
      <c r="F39" s="7"/>
      <c r="G39" s="7"/>
      <c r="H39" s="7"/>
      <c r="I39" s="2">
        <f t="shared" ref="I39:I83" si="5">SUM(C39:H39)</f>
        <v>0</v>
      </c>
    </row>
    <row r="40" spans="1:9" ht="15.5" x14ac:dyDescent="0.35">
      <c r="A40" s="5" t="s">
        <v>56</v>
      </c>
      <c r="B40" s="23" t="s">
        <v>136</v>
      </c>
      <c r="C40" s="50">
        <v>71.66</v>
      </c>
      <c r="D40" s="9">
        <v>14.6</v>
      </c>
      <c r="E40" s="50">
        <v>28.29</v>
      </c>
      <c r="F40" s="9"/>
      <c r="G40" s="9">
        <v>12.92</v>
      </c>
      <c r="H40" s="61">
        <v>33</v>
      </c>
      <c r="I40" s="2">
        <f t="shared" si="5"/>
        <v>160.46999999999997</v>
      </c>
    </row>
    <row r="41" spans="1:9" s="34" customFormat="1" ht="15.5" x14ac:dyDescent="0.35">
      <c r="A41" s="19" t="s">
        <v>57</v>
      </c>
      <c r="B41" s="67" t="s">
        <v>137</v>
      </c>
      <c r="C41" s="57"/>
      <c r="D41" s="16"/>
      <c r="E41" s="57">
        <v>36.6</v>
      </c>
      <c r="F41" s="16">
        <v>124.7</v>
      </c>
      <c r="G41" s="16"/>
      <c r="H41" s="63"/>
      <c r="I41" s="17">
        <f t="shared" si="5"/>
        <v>161.30000000000001</v>
      </c>
    </row>
    <row r="42" spans="1:9" s="34" customFormat="1" ht="15.5" x14ac:dyDescent="0.35">
      <c r="A42" s="19" t="s">
        <v>58</v>
      </c>
      <c r="B42" s="19" t="s">
        <v>59</v>
      </c>
      <c r="C42" s="62">
        <v>43.91</v>
      </c>
      <c r="D42" s="33">
        <v>8.52</v>
      </c>
      <c r="E42" s="35">
        <v>29.41</v>
      </c>
      <c r="F42" s="33"/>
      <c r="G42" s="33">
        <v>19.2</v>
      </c>
      <c r="H42" s="62">
        <v>54</v>
      </c>
      <c r="I42" s="17">
        <f>SUM(C42:H42)</f>
        <v>155.04</v>
      </c>
    </row>
    <row r="43" spans="1:9" ht="15.5" x14ac:dyDescent="0.35">
      <c r="A43" s="5" t="s">
        <v>60</v>
      </c>
      <c r="B43" s="5" t="s">
        <v>138</v>
      </c>
      <c r="C43" s="50">
        <v>88.86</v>
      </c>
      <c r="D43" s="9">
        <v>6.5</v>
      </c>
      <c r="E43" s="50">
        <v>33.229999999999997</v>
      </c>
      <c r="F43" s="9"/>
      <c r="G43" s="9">
        <v>17.48</v>
      </c>
      <c r="H43" s="61">
        <v>61</v>
      </c>
      <c r="I43" s="2">
        <f>SUM(C43:H43)</f>
        <v>207.07</v>
      </c>
    </row>
    <row r="44" spans="1:9" ht="15.5" x14ac:dyDescent="0.35">
      <c r="A44" s="11"/>
      <c r="B44" s="11" t="s">
        <v>120</v>
      </c>
      <c r="C44" s="1">
        <f t="shared" ref="C44:I44" si="6">SUM(C39:C43)</f>
        <v>204.43</v>
      </c>
      <c r="D44" s="1">
        <f t="shared" si="6"/>
        <v>29.619999999999997</v>
      </c>
      <c r="E44" s="1">
        <f t="shared" si="6"/>
        <v>127.53</v>
      </c>
      <c r="F44" s="1">
        <f t="shared" si="6"/>
        <v>124.7</v>
      </c>
      <c r="G44" s="1">
        <f t="shared" si="6"/>
        <v>49.599999999999994</v>
      </c>
      <c r="H44" s="1">
        <f t="shared" si="6"/>
        <v>148</v>
      </c>
      <c r="I44" s="1">
        <f t="shared" si="6"/>
        <v>683.87999999999988</v>
      </c>
    </row>
    <row r="45" spans="1:9" ht="15.5" x14ac:dyDescent="0.35">
      <c r="A45" s="1" t="s">
        <v>61</v>
      </c>
      <c r="B45" s="5"/>
      <c r="C45" s="9"/>
      <c r="D45" s="9"/>
      <c r="E45" s="9"/>
      <c r="F45" s="9"/>
      <c r="G45" s="9"/>
      <c r="H45" s="9"/>
      <c r="I45" s="2"/>
    </row>
    <row r="46" spans="1:9" ht="15.5" x14ac:dyDescent="0.35">
      <c r="A46" s="5" t="s">
        <v>62</v>
      </c>
      <c r="B46" s="5" t="s">
        <v>63</v>
      </c>
      <c r="C46" s="50">
        <v>67.38</v>
      </c>
      <c r="D46" s="9"/>
      <c r="E46" s="76">
        <v>29.23</v>
      </c>
      <c r="F46" s="9"/>
      <c r="G46" s="9">
        <v>17.63</v>
      </c>
      <c r="H46" s="50">
        <v>35</v>
      </c>
      <c r="I46" s="2">
        <f t="shared" si="5"/>
        <v>149.24</v>
      </c>
    </row>
    <row r="47" spans="1:9" ht="15.5" x14ac:dyDescent="0.35">
      <c r="A47" s="5" t="s">
        <v>64</v>
      </c>
      <c r="B47" s="23" t="s">
        <v>65</v>
      </c>
      <c r="C47" s="50">
        <v>70.650000000000006</v>
      </c>
      <c r="D47" s="9">
        <v>11</v>
      </c>
      <c r="E47" s="76">
        <v>35.72</v>
      </c>
      <c r="F47" s="9"/>
      <c r="G47" s="9">
        <v>19.899999999999999</v>
      </c>
      <c r="H47" s="50">
        <v>25</v>
      </c>
      <c r="I47" s="2">
        <f t="shared" si="5"/>
        <v>162.27000000000001</v>
      </c>
    </row>
    <row r="48" spans="1:9" ht="15.5" x14ac:dyDescent="0.35">
      <c r="A48" s="5" t="s">
        <v>66</v>
      </c>
      <c r="B48" s="13" t="s">
        <v>67</v>
      </c>
      <c r="C48" s="50">
        <v>67.709999999999994</v>
      </c>
      <c r="D48" s="9">
        <v>6.09</v>
      </c>
      <c r="E48" s="76">
        <v>18.62</v>
      </c>
      <c r="F48" s="9"/>
      <c r="G48" s="9">
        <v>21.77</v>
      </c>
      <c r="H48" s="50">
        <v>20</v>
      </c>
      <c r="I48" s="2">
        <f t="shared" si="5"/>
        <v>134.19</v>
      </c>
    </row>
    <row r="49" spans="1:9" ht="15.5" x14ac:dyDescent="0.35">
      <c r="A49" s="5" t="s">
        <v>68</v>
      </c>
      <c r="B49" s="5" t="s">
        <v>69</v>
      </c>
      <c r="C49" s="50">
        <v>67.239999999999995</v>
      </c>
      <c r="D49" s="9">
        <v>7.66</v>
      </c>
      <c r="E49" s="76">
        <v>0</v>
      </c>
      <c r="F49" s="9"/>
      <c r="G49" s="9">
        <v>13.27</v>
      </c>
      <c r="H49" s="50">
        <v>35</v>
      </c>
      <c r="I49" s="2">
        <f>SUM(C49:H49)</f>
        <v>123.16999999999999</v>
      </c>
    </row>
    <row r="50" spans="1:9" ht="15.5" x14ac:dyDescent="0.35">
      <c r="A50" s="5" t="s">
        <v>70</v>
      </c>
      <c r="B50" s="5" t="s">
        <v>71</v>
      </c>
      <c r="C50" s="50">
        <v>71.94</v>
      </c>
      <c r="D50" s="9">
        <v>8.1</v>
      </c>
      <c r="E50" s="76">
        <v>22.32</v>
      </c>
      <c r="F50" s="9"/>
      <c r="G50" s="9">
        <v>23.51</v>
      </c>
      <c r="H50" s="50">
        <v>53</v>
      </c>
      <c r="I50" s="2">
        <f t="shared" si="5"/>
        <v>178.87</v>
      </c>
    </row>
    <row r="51" spans="1:9" ht="15.5" x14ac:dyDescent="0.35">
      <c r="A51" s="11"/>
      <c r="B51" s="11" t="s">
        <v>119</v>
      </c>
      <c r="C51" s="1">
        <f t="shared" ref="C51:I51" si="7">SUM(C46:C50)</f>
        <v>344.92</v>
      </c>
      <c r="D51" s="1">
        <f t="shared" si="7"/>
        <v>32.85</v>
      </c>
      <c r="E51" s="1">
        <f t="shared" si="7"/>
        <v>105.89000000000001</v>
      </c>
      <c r="F51" s="1">
        <f t="shared" si="7"/>
        <v>0</v>
      </c>
      <c r="G51" s="1">
        <f t="shared" si="7"/>
        <v>96.08</v>
      </c>
      <c r="H51" s="1">
        <f t="shared" si="7"/>
        <v>168</v>
      </c>
      <c r="I51" s="1">
        <f t="shared" si="7"/>
        <v>747.74</v>
      </c>
    </row>
    <row r="52" spans="1:9" ht="15.5" x14ac:dyDescent="0.35">
      <c r="A52" s="1" t="s">
        <v>72</v>
      </c>
      <c r="B52" s="5"/>
      <c r="C52" s="9"/>
      <c r="D52" s="9"/>
      <c r="E52" s="9"/>
      <c r="F52" s="9"/>
      <c r="G52" s="9"/>
      <c r="H52" s="9"/>
      <c r="I52" s="2"/>
    </row>
    <row r="53" spans="1:9" ht="15.5" x14ac:dyDescent="0.35">
      <c r="A53" s="5" t="s">
        <v>73</v>
      </c>
      <c r="B53" s="5" t="s">
        <v>74</v>
      </c>
      <c r="C53" s="50">
        <v>80.16</v>
      </c>
      <c r="D53" s="9">
        <v>9.1199999999999992</v>
      </c>
      <c r="E53" s="77">
        <v>39.04</v>
      </c>
      <c r="F53" s="9"/>
      <c r="G53" s="9">
        <v>13.56</v>
      </c>
      <c r="H53" s="50">
        <v>22</v>
      </c>
      <c r="I53" s="2">
        <f t="shared" si="5"/>
        <v>163.88</v>
      </c>
    </row>
    <row r="54" spans="1:9" ht="15.5" x14ac:dyDescent="0.35">
      <c r="A54" s="5" t="s">
        <v>75</v>
      </c>
      <c r="B54" s="23" t="s">
        <v>76</v>
      </c>
      <c r="C54" s="50">
        <v>98.11</v>
      </c>
      <c r="D54" s="9">
        <v>10.25</v>
      </c>
      <c r="E54" s="77">
        <v>34.770000000000003</v>
      </c>
      <c r="F54" s="9"/>
      <c r="G54" s="9">
        <v>21.56</v>
      </c>
      <c r="H54" s="50">
        <v>55</v>
      </c>
      <c r="I54" s="2">
        <f>SUM(C54:H54)</f>
        <v>219.69</v>
      </c>
    </row>
    <row r="55" spans="1:9" s="32" customFormat="1" ht="15.5" x14ac:dyDescent="0.35">
      <c r="A55" s="31" t="s">
        <v>77</v>
      </c>
      <c r="B55" s="15" t="s">
        <v>132</v>
      </c>
      <c r="C55" s="26">
        <v>78.819999999999993</v>
      </c>
      <c r="D55" s="26"/>
      <c r="E55" s="78">
        <v>0</v>
      </c>
      <c r="F55" s="26"/>
      <c r="G55" s="26"/>
      <c r="H55" s="57">
        <v>46</v>
      </c>
      <c r="I55" s="2">
        <f>SUM(C55:H55)</f>
        <v>124.82</v>
      </c>
    </row>
    <row r="56" spans="1:9" ht="15.5" x14ac:dyDescent="0.35">
      <c r="A56" s="5" t="s">
        <v>78</v>
      </c>
      <c r="B56" s="37" t="s">
        <v>133</v>
      </c>
      <c r="C56" s="50">
        <v>107.26</v>
      </c>
      <c r="D56" s="9">
        <v>10.01</v>
      </c>
      <c r="E56" s="77">
        <v>37.76</v>
      </c>
      <c r="F56" s="9"/>
      <c r="G56" s="9">
        <v>17.61</v>
      </c>
      <c r="H56" s="50">
        <v>32</v>
      </c>
      <c r="I56" s="2">
        <f t="shared" si="5"/>
        <v>204.64</v>
      </c>
    </row>
    <row r="57" spans="1:9" ht="15.5" x14ac:dyDescent="0.35">
      <c r="A57" s="5" t="s">
        <v>79</v>
      </c>
      <c r="B57" s="5" t="s">
        <v>80</v>
      </c>
      <c r="C57" s="50">
        <v>101.02</v>
      </c>
      <c r="D57" s="9">
        <v>13.5</v>
      </c>
      <c r="E57" s="77">
        <v>34.68</v>
      </c>
      <c r="F57" s="9"/>
      <c r="G57" s="9"/>
      <c r="H57" s="50">
        <v>14</v>
      </c>
      <c r="I57" s="2">
        <f>SUM(C57:H57)</f>
        <v>163.19999999999999</v>
      </c>
    </row>
    <row r="58" spans="1:9" ht="15.5" x14ac:dyDescent="0.35">
      <c r="A58" s="11"/>
      <c r="B58" s="11" t="s">
        <v>118</v>
      </c>
      <c r="C58" s="1">
        <f>SUM(C53:C57)</f>
        <v>465.36999999999995</v>
      </c>
      <c r="D58" s="1">
        <f>SUM(D53:D57)</f>
        <v>42.879999999999995</v>
      </c>
      <c r="E58" s="1">
        <f t="shared" ref="E58:I58" si="8">SUM(E53:E57)</f>
        <v>146.25</v>
      </c>
      <c r="F58" s="1">
        <f t="shared" si="8"/>
        <v>0</v>
      </c>
      <c r="G58" s="1">
        <f t="shared" si="8"/>
        <v>52.73</v>
      </c>
      <c r="H58" s="1">
        <f t="shared" si="8"/>
        <v>169</v>
      </c>
      <c r="I58" s="1">
        <f t="shared" si="8"/>
        <v>876.23</v>
      </c>
    </row>
    <row r="59" spans="1:9" ht="15.5" x14ac:dyDescent="0.35">
      <c r="A59" s="1" t="s">
        <v>81</v>
      </c>
      <c r="B59" s="5"/>
      <c r="C59" s="9"/>
      <c r="D59" s="9"/>
      <c r="E59" s="9"/>
      <c r="F59" s="9"/>
      <c r="G59" s="9"/>
      <c r="H59" s="9"/>
      <c r="I59" s="2"/>
    </row>
    <row r="60" spans="1:9" ht="15.5" x14ac:dyDescent="0.35">
      <c r="A60" s="5" t="s">
        <v>82</v>
      </c>
      <c r="B60" s="5" t="s">
        <v>83</v>
      </c>
      <c r="C60" s="61">
        <v>54.27</v>
      </c>
      <c r="D60" s="7">
        <v>12.3</v>
      </c>
      <c r="E60" s="82">
        <v>29.32</v>
      </c>
      <c r="F60" s="7"/>
      <c r="G60" s="7">
        <v>11.71</v>
      </c>
      <c r="H60" s="61">
        <v>33</v>
      </c>
      <c r="I60" s="8">
        <f t="shared" si="5"/>
        <v>140.60000000000002</v>
      </c>
    </row>
    <row r="61" spans="1:9" ht="15.5" x14ac:dyDescent="0.35">
      <c r="A61" s="5" t="s">
        <v>84</v>
      </c>
      <c r="B61" s="23" t="s">
        <v>85</v>
      </c>
      <c r="C61" s="50">
        <v>63.33</v>
      </c>
      <c r="D61" s="9">
        <v>9.3699999999999992</v>
      </c>
      <c r="E61" s="83">
        <v>68.510000000000005</v>
      </c>
      <c r="F61" s="9"/>
      <c r="G61" s="9">
        <v>17.649999999999999</v>
      </c>
      <c r="H61" s="50">
        <v>84</v>
      </c>
      <c r="I61" s="2">
        <f t="shared" si="5"/>
        <v>242.86</v>
      </c>
    </row>
    <row r="62" spans="1:9" ht="15.5" x14ac:dyDescent="0.35">
      <c r="A62" s="5" t="s">
        <v>86</v>
      </c>
      <c r="B62" s="13" t="s">
        <v>87</v>
      </c>
      <c r="C62" s="61">
        <v>89.3</v>
      </c>
      <c r="D62" s="7">
        <v>16.09</v>
      </c>
      <c r="E62" s="82">
        <v>27.62</v>
      </c>
      <c r="F62" s="7"/>
      <c r="G62" s="7">
        <v>10.64</v>
      </c>
      <c r="H62" s="61">
        <v>55</v>
      </c>
      <c r="I62" s="2">
        <f t="shared" si="5"/>
        <v>198.64999999999998</v>
      </c>
    </row>
    <row r="63" spans="1:9" s="34" customFormat="1" ht="15.5" x14ac:dyDescent="0.35">
      <c r="A63" s="19" t="s">
        <v>88</v>
      </c>
      <c r="B63" s="19" t="s">
        <v>131</v>
      </c>
      <c r="C63" s="75">
        <v>61.8</v>
      </c>
      <c r="D63" s="75">
        <v>8.8000000000000007</v>
      </c>
      <c r="E63" s="84">
        <v>31.7</v>
      </c>
      <c r="F63" s="75"/>
      <c r="G63" s="75"/>
      <c r="H63" s="75">
        <v>31</v>
      </c>
      <c r="I63" s="74">
        <f t="shared" si="5"/>
        <v>133.30000000000001</v>
      </c>
    </row>
    <row r="64" spans="1:9" ht="15.5" x14ac:dyDescent="0.35">
      <c r="A64" s="11"/>
      <c r="B64" s="11" t="s">
        <v>117</v>
      </c>
      <c r="C64" s="1">
        <f t="shared" ref="C64:I64" si="9">SUM(C60:C63)</f>
        <v>268.7</v>
      </c>
      <c r="D64" s="1">
        <f t="shared" si="9"/>
        <v>46.56</v>
      </c>
      <c r="E64" s="1">
        <f t="shared" si="9"/>
        <v>157.15</v>
      </c>
      <c r="F64" s="1">
        <f t="shared" si="9"/>
        <v>0</v>
      </c>
      <c r="G64" s="1">
        <f t="shared" si="9"/>
        <v>40</v>
      </c>
      <c r="H64" s="1">
        <f t="shared" si="9"/>
        <v>203</v>
      </c>
      <c r="I64" s="1">
        <f t="shared" si="9"/>
        <v>715.41000000000008</v>
      </c>
    </row>
    <row r="65" spans="1:12" ht="15.5" x14ac:dyDescent="0.35">
      <c r="A65" s="1" t="s">
        <v>0</v>
      </c>
      <c r="B65" s="1" t="s">
        <v>1</v>
      </c>
      <c r="C65" s="2" t="s">
        <v>54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</row>
    <row r="66" spans="1:12" ht="15.5" x14ac:dyDescent="0.35">
      <c r="A66" s="1" t="s">
        <v>89</v>
      </c>
      <c r="B66" s="18"/>
      <c r="C66" s="9"/>
      <c r="D66" s="9"/>
      <c r="E66" s="9"/>
      <c r="F66" s="9"/>
      <c r="G66" s="9"/>
      <c r="H66" s="9"/>
      <c r="I66" s="2"/>
    </row>
    <row r="67" spans="1:12" ht="15.5" x14ac:dyDescent="0.35">
      <c r="A67" s="5" t="s">
        <v>90</v>
      </c>
      <c r="B67" s="5" t="s">
        <v>130</v>
      </c>
      <c r="C67" s="50">
        <v>72.27</v>
      </c>
      <c r="D67" s="9"/>
      <c r="E67" s="80">
        <v>37.090000000000003</v>
      </c>
      <c r="F67" s="9"/>
      <c r="G67" s="9">
        <v>20.62</v>
      </c>
      <c r="H67" s="50">
        <v>39.090000000000003</v>
      </c>
      <c r="I67" s="2">
        <f t="shared" si="5"/>
        <v>169.07</v>
      </c>
    </row>
    <row r="68" spans="1:12" ht="15.5" x14ac:dyDescent="0.35">
      <c r="A68" s="5" t="s">
        <v>91</v>
      </c>
      <c r="B68" s="23" t="s">
        <v>129</v>
      </c>
      <c r="C68" s="50">
        <v>102.2</v>
      </c>
      <c r="D68" s="50">
        <v>12.43</v>
      </c>
      <c r="E68" s="80">
        <v>29.26</v>
      </c>
      <c r="F68" s="9"/>
      <c r="G68" s="9">
        <v>15.21</v>
      </c>
      <c r="H68" s="50">
        <v>67</v>
      </c>
      <c r="I68" s="2">
        <f t="shared" si="5"/>
        <v>226.1</v>
      </c>
    </row>
    <row r="69" spans="1:12" ht="15.5" x14ac:dyDescent="0.35">
      <c r="A69" s="5" t="s">
        <v>92</v>
      </c>
      <c r="B69" s="5" t="s">
        <v>128</v>
      </c>
      <c r="C69" s="61">
        <v>101.58</v>
      </c>
      <c r="D69" s="61">
        <v>7.38</v>
      </c>
      <c r="E69" s="79">
        <v>34.79</v>
      </c>
      <c r="F69" s="7"/>
      <c r="G69" s="7">
        <v>16.95</v>
      </c>
      <c r="H69" s="61">
        <v>92</v>
      </c>
      <c r="I69" s="8">
        <f t="shared" si="5"/>
        <v>252.7</v>
      </c>
    </row>
    <row r="70" spans="1:12" s="34" customFormat="1" ht="15.5" x14ac:dyDescent="0.35">
      <c r="A70" s="19" t="s">
        <v>93</v>
      </c>
      <c r="B70" s="19" t="s">
        <v>94</v>
      </c>
      <c r="C70" s="62">
        <v>108.53</v>
      </c>
      <c r="D70" s="62">
        <v>7.4</v>
      </c>
      <c r="E70" s="81">
        <v>39.28</v>
      </c>
      <c r="F70" s="33"/>
      <c r="G70" s="33"/>
      <c r="H70" s="62">
        <v>75</v>
      </c>
      <c r="I70" s="17">
        <f>SUM(C70:H70)</f>
        <v>230.21</v>
      </c>
    </row>
    <row r="71" spans="1:12" ht="15.5" x14ac:dyDescent="0.35">
      <c r="A71" s="5" t="s">
        <v>95</v>
      </c>
      <c r="B71" s="13" t="s">
        <v>96</v>
      </c>
      <c r="C71" s="61">
        <v>65.63</v>
      </c>
      <c r="D71" s="61">
        <v>10.89</v>
      </c>
      <c r="E71" s="79">
        <v>29.11</v>
      </c>
      <c r="F71" s="7"/>
      <c r="G71" s="7">
        <v>19.739999999999998</v>
      </c>
      <c r="H71" s="61">
        <v>36</v>
      </c>
      <c r="I71" s="8">
        <f t="shared" si="5"/>
        <v>161.37</v>
      </c>
    </row>
    <row r="72" spans="1:12" ht="15.5" x14ac:dyDescent="0.35">
      <c r="A72" s="11"/>
      <c r="B72" s="11" t="s">
        <v>114</v>
      </c>
      <c r="C72" s="1">
        <f t="shared" ref="C72:I72" si="10">SUM(C67:C71)</f>
        <v>450.21000000000004</v>
      </c>
      <c r="D72" s="1">
        <f t="shared" si="10"/>
        <v>38.1</v>
      </c>
      <c r="E72" s="1">
        <f t="shared" si="10"/>
        <v>169.53000000000003</v>
      </c>
      <c r="F72" s="1">
        <f t="shared" si="10"/>
        <v>0</v>
      </c>
      <c r="G72" s="1">
        <f t="shared" si="10"/>
        <v>72.52</v>
      </c>
      <c r="H72" s="1">
        <f t="shared" si="10"/>
        <v>309.09000000000003</v>
      </c>
      <c r="I72" s="1">
        <f t="shared" si="10"/>
        <v>1039.4499999999998</v>
      </c>
    </row>
    <row r="73" spans="1:12" ht="15.5" x14ac:dyDescent="0.35">
      <c r="A73" s="1" t="s">
        <v>97</v>
      </c>
      <c r="B73" s="20"/>
      <c r="C73" s="9"/>
      <c r="D73" s="9"/>
      <c r="E73" s="9"/>
      <c r="F73" s="9"/>
      <c r="G73" s="9"/>
      <c r="H73" s="9"/>
      <c r="I73" s="2"/>
    </row>
    <row r="74" spans="1:12" ht="15.5" x14ac:dyDescent="0.35">
      <c r="A74" s="1" t="s">
        <v>150</v>
      </c>
      <c r="B74" s="69" t="s">
        <v>151</v>
      </c>
      <c r="C74" s="57">
        <v>71.650000000000006</v>
      </c>
      <c r="D74" s="50">
        <v>7.98</v>
      </c>
      <c r="E74" s="50"/>
      <c r="F74" s="50"/>
      <c r="G74" s="50">
        <v>27.63</v>
      </c>
      <c r="H74" s="50">
        <v>70</v>
      </c>
      <c r="I74" s="51">
        <v>0</v>
      </c>
    </row>
    <row r="75" spans="1:12" s="34" customFormat="1" ht="15.5" x14ac:dyDescent="0.35">
      <c r="A75" s="19" t="s">
        <v>98</v>
      </c>
      <c r="B75" s="19" t="s">
        <v>99</v>
      </c>
      <c r="C75" s="70">
        <v>151.27000000000001</v>
      </c>
      <c r="D75" s="75">
        <v>9.9499999999999993</v>
      </c>
      <c r="E75" s="86">
        <v>22.07</v>
      </c>
      <c r="F75" s="75"/>
      <c r="G75" s="75">
        <v>20.55</v>
      </c>
      <c r="H75" s="75">
        <v>21</v>
      </c>
      <c r="I75" s="17">
        <f t="shared" si="5"/>
        <v>224.84</v>
      </c>
    </row>
    <row r="76" spans="1:12" ht="15.5" x14ac:dyDescent="0.35">
      <c r="A76" s="5" t="s">
        <v>100</v>
      </c>
      <c r="B76" s="23" t="s">
        <v>126</v>
      </c>
      <c r="C76" s="73">
        <v>106.5</v>
      </c>
      <c r="D76" s="61">
        <v>7.47</v>
      </c>
      <c r="E76" s="85">
        <v>14.01</v>
      </c>
      <c r="F76" s="7"/>
      <c r="G76" s="7">
        <v>18.07</v>
      </c>
      <c r="H76" s="61">
        <v>53</v>
      </c>
      <c r="I76" s="8">
        <f>SUM(C76:H76)</f>
        <v>199.05</v>
      </c>
    </row>
    <row r="77" spans="1:12" s="34" customFormat="1" ht="15.5" x14ac:dyDescent="0.35">
      <c r="A77" s="19" t="s">
        <v>101</v>
      </c>
      <c r="B77" s="19" t="s">
        <v>102</v>
      </c>
      <c r="C77" s="70">
        <v>54.9</v>
      </c>
      <c r="D77" s="75"/>
      <c r="E77" s="87">
        <v>28.09</v>
      </c>
      <c r="F77" s="75"/>
      <c r="G77" s="75"/>
      <c r="H77" s="75">
        <v>14</v>
      </c>
      <c r="I77" s="17">
        <f t="shared" si="5"/>
        <v>96.99</v>
      </c>
    </row>
    <row r="78" spans="1:12" ht="15.5" x14ac:dyDescent="0.35">
      <c r="A78" s="5" t="s">
        <v>103</v>
      </c>
      <c r="B78" s="5" t="s">
        <v>127</v>
      </c>
      <c r="C78" s="7"/>
      <c r="D78" s="61">
        <v>8.82</v>
      </c>
      <c r="E78" s="85">
        <v>31.43</v>
      </c>
      <c r="F78" s="7"/>
      <c r="G78" s="7">
        <v>19.47</v>
      </c>
      <c r="H78" s="61">
        <v>57</v>
      </c>
      <c r="I78" s="8">
        <f t="shared" si="5"/>
        <v>116.72</v>
      </c>
    </row>
    <row r="79" spans="1:12" ht="15.5" x14ac:dyDescent="0.35">
      <c r="A79" s="11"/>
      <c r="B79" s="11" t="s">
        <v>115</v>
      </c>
      <c r="C79" s="1">
        <f>SUM(C74:C78)</f>
        <v>384.32</v>
      </c>
      <c r="D79" s="1">
        <f>SUM(D74:D78)</f>
        <v>34.22</v>
      </c>
      <c r="E79" s="1">
        <f t="shared" ref="E79:I79" si="11">SUM(E74:E78)</f>
        <v>95.6</v>
      </c>
      <c r="F79" s="1">
        <f t="shared" si="11"/>
        <v>0</v>
      </c>
      <c r="G79" s="1">
        <f t="shared" si="11"/>
        <v>85.72</v>
      </c>
      <c r="H79" s="1">
        <f t="shared" si="11"/>
        <v>215</v>
      </c>
      <c r="I79" s="1">
        <f t="shared" si="11"/>
        <v>637.6</v>
      </c>
      <c r="L79" s="24"/>
    </row>
    <row r="80" spans="1:12" ht="15.5" x14ac:dyDescent="0.35">
      <c r="A80" s="1" t="s">
        <v>104</v>
      </c>
      <c r="B80" s="18"/>
      <c r="C80" s="9"/>
      <c r="D80" s="9"/>
      <c r="E80" s="9"/>
      <c r="F80" s="9"/>
      <c r="G80" s="9"/>
      <c r="H80" s="9"/>
      <c r="I80" s="2"/>
    </row>
    <row r="81" spans="1:9" ht="15.5" x14ac:dyDescent="0.35">
      <c r="A81" s="5" t="s">
        <v>105</v>
      </c>
      <c r="B81" s="23" t="s">
        <v>106</v>
      </c>
      <c r="C81" s="61">
        <v>80.23</v>
      </c>
      <c r="D81" s="61">
        <v>8.33</v>
      </c>
      <c r="E81" s="89">
        <v>21.62</v>
      </c>
      <c r="F81" s="7"/>
      <c r="G81" s="7">
        <v>19.739999999999998</v>
      </c>
      <c r="H81" s="71">
        <v>58</v>
      </c>
      <c r="I81" s="2">
        <f>SUM(C81:H81)</f>
        <v>187.92000000000002</v>
      </c>
    </row>
    <row r="82" spans="1:9" s="34" customFormat="1" ht="15.5" x14ac:dyDescent="0.35">
      <c r="A82" s="19" t="s">
        <v>107</v>
      </c>
      <c r="B82" s="19" t="s">
        <v>108</v>
      </c>
      <c r="C82" s="75">
        <v>129.97999999999999</v>
      </c>
      <c r="D82" s="75">
        <v>8.3000000000000007</v>
      </c>
      <c r="E82" s="90">
        <v>54.23</v>
      </c>
      <c r="F82" s="75"/>
      <c r="G82" s="75">
        <v>16.260000000000002</v>
      </c>
      <c r="H82" s="75">
        <v>44.7</v>
      </c>
      <c r="I82" s="74">
        <f t="shared" si="5"/>
        <v>253.46999999999997</v>
      </c>
    </row>
    <row r="83" spans="1:9" ht="15.5" x14ac:dyDescent="0.35">
      <c r="A83" s="5" t="s">
        <v>109</v>
      </c>
      <c r="B83" s="5" t="s">
        <v>110</v>
      </c>
      <c r="C83" s="71">
        <v>104.6</v>
      </c>
      <c r="D83" s="71">
        <v>13.7</v>
      </c>
      <c r="E83" s="88">
        <v>19.04</v>
      </c>
      <c r="F83" s="71"/>
      <c r="G83" s="71">
        <v>71.83</v>
      </c>
      <c r="H83" s="71">
        <v>32</v>
      </c>
      <c r="I83" s="72">
        <f t="shared" si="5"/>
        <v>241.17000000000002</v>
      </c>
    </row>
    <row r="84" spans="1:9" s="34" customFormat="1" ht="15.5" x14ac:dyDescent="0.35">
      <c r="A84" s="15" t="s">
        <v>111</v>
      </c>
      <c r="B84" s="15" t="s">
        <v>112</v>
      </c>
      <c r="C84" s="16"/>
      <c r="D84" s="16"/>
      <c r="E84" s="90">
        <v>179.09</v>
      </c>
      <c r="F84" s="16"/>
      <c r="G84" s="16"/>
      <c r="H84" s="73">
        <v>88</v>
      </c>
      <c r="I84" s="2">
        <f>SUM(C84:H84)</f>
        <v>267.09000000000003</v>
      </c>
    </row>
    <row r="85" spans="1:9" ht="15.5" x14ac:dyDescent="0.35">
      <c r="A85" s="11"/>
      <c r="B85" s="11" t="s">
        <v>116</v>
      </c>
      <c r="C85" s="1">
        <f>SUM(C79)</f>
        <v>384.32</v>
      </c>
      <c r="D85" s="1">
        <f>SUM(D81:D84)</f>
        <v>30.330000000000002</v>
      </c>
      <c r="E85" s="1">
        <f>SUM(E81:E84)</f>
        <v>273.98</v>
      </c>
      <c r="F85" s="1">
        <f>SUM(F81:F84)</f>
        <v>0</v>
      </c>
      <c r="G85" s="1">
        <f>SUM(G81:G84)</f>
        <v>107.83</v>
      </c>
      <c r="H85" s="1">
        <f>SUM(H81:H84)</f>
        <v>222.7</v>
      </c>
      <c r="I85" s="2">
        <f>SUM(C85:H85)</f>
        <v>1019.1600000000001</v>
      </c>
    </row>
    <row r="86" spans="1:9" ht="15.5" x14ac:dyDescent="0.35">
      <c r="A86" s="11"/>
      <c r="B86" s="11"/>
      <c r="C86" s="1"/>
      <c r="D86" s="1"/>
      <c r="E86" s="1"/>
      <c r="F86" s="1"/>
      <c r="G86" s="1"/>
      <c r="H86" s="1"/>
      <c r="I86" s="2"/>
    </row>
    <row r="87" spans="1:9" ht="15.5" x14ac:dyDescent="0.35">
      <c r="A87" s="29">
        <v>12</v>
      </c>
      <c r="B87" s="29" t="s">
        <v>147</v>
      </c>
      <c r="C87" s="30">
        <f t="shared" ref="C87:I87" si="12">C5+C9+C18+C20+C26+C35+C42+C63+C70+C75+C77+C82</f>
        <v>1345.77</v>
      </c>
      <c r="D87" s="30">
        <f t="shared" si="12"/>
        <v>99.87</v>
      </c>
      <c r="E87" s="30">
        <f t="shared" si="12"/>
        <v>575.76</v>
      </c>
      <c r="F87" s="30">
        <f t="shared" si="12"/>
        <v>0</v>
      </c>
      <c r="G87" s="30">
        <f t="shared" si="12"/>
        <v>193.48999999999998</v>
      </c>
      <c r="H87" s="30">
        <f t="shared" si="12"/>
        <v>538.70000000000005</v>
      </c>
      <c r="I87" s="30">
        <f t="shared" si="12"/>
        <v>2753.5899999999997</v>
      </c>
    </row>
    <row r="88" spans="1:9" ht="15.5" x14ac:dyDescent="0.35">
      <c r="A88" s="38">
        <v>22</v>
      </c>
      <c r="B88" s="36" t="s">
        <v>142</v>
      </c>
      <c r="C88" s="54">
        <f>C7+C8+C12+C15+C21+C24+C27+C34+C43+C46+C49+C50+C53+C55+C57+C60+C67+C69+C74+C78+C83+C84</f>
        <v>1801.3999999999999</v>
      </c>
      <c r="D88" s="54">
        <f>D7+D8+D12+D15+D21+D24+D27+D34+D43+D46+D49+D50+D53+D55+D57+D60+D67+D69+D74+D78+D83+D84</f>
        <v>160.81999999999996</v>
      </c>
      <c r="E88" s="54">
        <f t="shared" ref="E88:I88" si="13">E7+E8+E12+E15+E21+E24+E27+E34+E43+E46+E49+E50+E53+E55+E57+E60+E67+E69+E74+E78+E83+E84</f>
        <v>692.22</v>
      </c>
      <c r="F88" s="54">
        <f t="shared" si="13"/>
        <v>0</v>
      </c>
      <c r="G88" s="54">
        <f t="shared" si="13"/>
        <v>351.15000000000003</v>
      </c>
      <c r="H88" s="54">
        <f t="shared" si="13"/>
        <v>1105.0900000000001</v>
      </c>
      <c r="I88" s="54">
        <f t="shared" si="13"/>
        <v>3933.4199999999996</v>
      </c>
    </row>
    <row r="89" spans="1:9" ht="15.5" x14ac:dyDescent="0.35">
      <c r="A89" s="28">
        <v>12</v>
      </c>
      <c r="B89" s="27" t="s">
        <v>152</v>
      </c>
      <c r="C89" s="28">
        <f t="shared" ref="C89:I89" si="14">C6+C13+C19+C25+C32+C40+C47+C54+C61+C68+C76+C81</f>
        <v>1074.04</v>
      </c>
      <c r="D89" s="28">
        <f t="shared" si="14"/>
        <v>123.17</v>
      </c>
      <c r="E89" s="28">
        <f t="shared" si="14"/>
        <v>375.43</v>
      </c>
      <c r="F89" s="28">
        <f t="shared" si="14"/>
        <v>0</v>
      </c>
      <c r="G89" s="28">
        <f t="shared" si="14"/>
        <v>236.42000000000002</v>
      </c>
      <c r="H89" s="28">
        <f t="shared" si="14"/>
        <v>621</v>
      </c>
      <c r="I89" s="28">
        <f t="shared" si="14"/>
        <v>2430.0600000000004</v>
      </c>
    </row>
    <row r="90" spans="1:9" ht="15.5" x14ac:dyDescent="0.35">
      <c r="A90" s="1">
        <v>4</v>
      </c>
      <c r="B90" s="11" t="s">
        <v>148</v>
      </c>
      <c r="C90" s="1">
        <f t="shared" ref="C90:I90" si="15">C14+C48+C62+C71</f>
        <v>284.52</v>
      </c>
      <c r="D90" s="1">
        <f t="shared" si="15"/>
        <v>41.61</v>
      </c>
      <c r="E90" s="1">
        <f t="shared" si="15"/>
        <v>75.349999999999994</v>
      </c>
      <c r="F90" s="1">
        <f t="shared" si="15"/>
        <v>0</v>
      </c>
      <c r="G90" s="1">
        <f t="shared" si="15"/>
        <v>68.59</v>
      </c>
      <c r="H90" s="1">
        <f t="shared" si="15"/>
        <v>138</v>
      </c>
      <c r="I90" s="1">
        <f t="shared" si="15"/>
        <v>608.06999999999994</v>
      </c>
    </row>
    <row r="91" spans="1:9" s="66" customFormat="1" ht="15.5" x14ac:dyDescent="0.35">
      <c r="A91" s="64">
        <v>2</v>
      </c>
      <c r="B91" s="65" t="s">
        <v>149</v>
      </c>
      <c r="C91" s="64">
        <f t="shared" ref="C91:I91" si="16">C31+C41</f>
        <v>0</v>
      </c>
      <c r="D91" s="64">
        <f t="shared" si="16"/>
        <v>0</v>
      </c>
      <c r="E91" s="64">
        <f t="shared" si="16"/>
        <v>36.6</v>
      </c>
      <c r="F91" s="64">
        <f t="shared" si="16"/>
        <v>124.7</v>
      </c>
      <c r="G91" s="64">
        <f t="shared" si="16"/>
        <v>0</v>
      </c>
      <c r="H91" s="64">
        <f t="shared" si="16"/>
        <v>115</v>
      </c>
      <c r="I91" s="64">
        <f t="shared" si="16"/>
        <v>276.3</v>
      </c>
    </row>
    <row r="92" spans="1:9" ht="15.5" x14ac:dyDescent="0.35">
      <c r="A92" s="41">
        <v>1</v>
      </c>
      <c r="B92" s="42" t="s">
        <v>141</v>
      </c>
      <c r="C92" s="43">
        <f>C56</f>
        <v>107.26</v>
      </c>
      <c r="D92" s="55">
        <f t="shared" ref="D92:H92" si="17">D56</f>
        <v>10.01</v>
      </c>
      <c r="E92" s="55">
        <f t="shared" si="17"/>
        <v>37.76</v>
      </c>
      <c r="F92" s="55">
        <f t="shared" si="17"/>
        <v>0</v>
      </c>
      <c r="G92" s="55">
        <f t="shared" si="17"/>
        <v>17.61</v>
      </c>
      <c r="H92" s="55">
        <f t="shared" si="17"/>
        <v>32</v>
      </c>
      <c r="I92" s="55">
        <f>I56</f>
        <v>204.64</v>
      </c>
    </row>
    <row r="93" spans="1:9" ht="15" x14ac:dyDescent="0.35">
      <c r="A93" s="39">
        <v>2</v>
      </c>
      <c r="B93" s="21" t="s">
        <v>143</v>
      </c>
      <c r="C93" s="40">
        <f>C30+C33</f>
        <v>258.88</v>
      </c>
      <c r="D93" s="40">
        <f t="shared" ref="D93:I93" si="18">D30+D33</f>
        <v>15.059999999999999</v>
      </c>
      <c r="E93" s="40">
        <f t="shared" si="18"/>
        <v>141.17000000000002</v>
      </c>
      <c r="F93" s="40">
        <f t="shared" si="18"/>
        <v>0</v>
      </c>
      <c r="G93" s="40">
        <f t="shared" si="18"/>
        <v>38.870000000000005</v>
      </c>
      <c r="H93" s="40">
        <f t="shared" si="18"/>
        <v>186</v>
      </c>
      <c r="I93" s="25">
        <f t="shared" si="18"/>
        <v>327.76</v>
      </c>
    </row>
    <row r="94" spans="1:9" ht="15" x14ac:dyDescent="0.35">
      <c r="A94" s="39"/>
      <c r="B94" s="21"/>
      <c r="C94" s="40"/>
      <c r="D94" s="40"/>
      <c r="E94" s="40"/>
      <c r="F94" s="40"/>
      <c r="G94" s="40"/>
      <c r="H94" s="40"/>
      <c r="I94" s="25"/>
    </row>
    <row r="95" spans="1:9" ht="15.5" x14ac:dyDescent="0.35">
      <c r="A95" s="40">
        <f>SUM(A87:A93)</f>
        <v>55</v>
      </c>
      <c r="B95" s="21" t="s">
        <v>140</v>
      </c>
      <c r="C95" s="22">
        <f t="shared" ref="C95:I95" si="19">C10+C16+C22+C28+C36+C44+C51+C58+C64+C72+C79+C85</f>
        <v>4941.3799999999992</v>
      </c>
      <c r="D95" s="22">
        <f t="shared" si="19"/>
        <v>450.54</v>
      </c>
      <c r="E95" s="22">
        <f t="shared" si="19"/>
        <v>1934.29</v>
      </c>
      <c r="F95" s="22">
        <f t="shared" si="19"/>
        <v>124.7</v>
      </c>
      <c r="G95" s="22">
        <f t="shared" si="19"/>
        <v>906.13000000000011</v>
      </c>
      <c r="H95" s="22">
        <f t="shared" si="19"/>
        <v>2735.79</v>
      </c>
      <c r="I95" s="22">
        <f t="shared" si="19"/>
        <v>10037.429999999998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2016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BADIDIKE</dc:creator>
  <cp:lastModifiedBy>Badidike</cp:lastModifiedBy>
  <cp:lastPrinted>2015-12-27T10:13:39Z</cp:lastPrinted>
  <dcterms:created xsi:type="dcterms:W3CDTF">2015-12-24T16:53:57Z</dcterms:created>
  <dcterms:modified xsi:type="dcterms:W3CDTF">2017-01-02T16:08:38Z</dcterms:modified>
</cp:coreProperties>
</file>